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ier starten" sheetId="1" state="visible" r:id="rId3"/>
    <sheet name="Liquidität" sheetId="2" state="visible" r:id="rId4"/>
    <sheet name="Vollversion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<sst xmlns="http://schemas.openxmlformats.org/spreadsheetml/2006/main" count="87" uniqueCount="75">
  <si>
    <t xml:space="preserve">13-Wochen-Liquiditätsplan</t>
  </si>
  <si>
    <t xml:space="preserve">Kostenlose Ausgabe von MIYAR Business Tools · https://miyarbusiness.com</t>
  </si>
  <si>
    <t xml:space="preserve">Welche Frage beantwortet diese Datei?</t>
  </si>
  <si>
    <t xml:space="preserve">Wann entsteht eine Liquiditätslücke? Diese Datei ordnet erwartete Ein- und Auszahlungen Woche für Woche, berechnet den Endbestand jeder Woche und warnt Sie rechtzeitig vor Wochen, in denen der Bestand unter Ihr sicheres Minimum fällt.</t>
  </si>
  <si>
    <t xml:space="preserve">So gehen Sie vor</t>
  </si>
  <si>
    <t xml:space="preserve">1. Öffnen Sie das Blatt „Liquidität“ und tragen Sie Startdatum der ersten Woche, Anfangsbestand und sicheren Mindestbestand ein.</t>
  </si>
  <si>
    <t xml:space="preserve">2. Erfassen Sie erwartete Einzahlungen in der Woche, in der das Geld tatsächlich eingeht, nicht zum vertraglichen Fälligkeitstermin.</t>
  </si>
  <si>
    <t xml:space="preserve">3. Erfassen Sie Auszahlungen in der Woche ihrer Zahlung: Löhne, Lieferanten, Nachunternehmer und Bankverpflichtungen.</t>
  </si>
  <si>
    <t xml:space="preserve">4. Beobachten Sie die Zeilen „Endbestand“ und „Warnung“ sowie das Ergebnisfeld über der Tabelle.</t>
  </si>
  <si>
    <t xml:space="preserve">Farblegende</t>
  </si>
  <si>
    <t xml:space="preserve">Eingabezelle</t>
  </si>
  <si>
    <t xml:space="preserve">Gelber Hintergrund, blaue Schrift: hier eintragen.</t>
  </si>
  <si>
    <t xml:space="preserve">Berechnete Zelle</t>
  </si>
  <si>
    <t xml:space="preserve">Weißer Hintergrund: Formel, bitte nicht überschreiben.</t>
  </si>
  <si>
    <t xml:space="preserve">Hinweise</t>
  </si>
  <si>
    <t xml:space="preserve">• Tragen Sie jeden Betrag in der Woche ein, in der Sie die Zahlung wirklich erwarten. Eine freigegebene Abschlagsrechnung ist noch kein Geld auf dem Konto.</t>
  </si>
  <si>
    <t xml:space="preserve">• Aktualisieren Sie die Datei wöchentlich: abgelaufene Woche entfernen, neue Woche am Ende anfügen.</t>
  </si>
  <si>
    <t xml:space="preserve">• Umfang: ein Unternehmen und 13 Wochen. Die Vollversion MK-03 verknüpft die Liquidität mit Abschlagsrechnungen und Projekten und testet Szenarien verspäteter Zahlungseingänge.</t>
  </si>
  <si>
    <t xml:space="preserve">Wöchentliche Liquiditätsplanung — 13 Wochen</t>
  </si>
  <si>
    <t xml:space="preserve">Gelbe Zellen sind Eingaben, weiße Zellen werden berechnet. Die Zahlen sind ein Beispiel in Euro.</t>
  </si>
  <si>
    <t xml:space="preserve">Startdatum Woche 1</t>
  </si>
  <si>
    <t xml:space="preserve">Niedrigster Planbestand (EUR)</t>
  </si>
  <si>
    <t xml:space="preserve">Anfangsbestand (EUR)</t>
  </si>
  <si>
    <t xml:space="preserve">In Woche Nr.</t>
  </si>
  <si>
    <t xml:space="preserve">Sicherer Mindestbestand (EUR)</t>
  </si>
  <si>
    <t xml:space="preserve">Wochen unter Mindestbestand</t>
  </si>
  <si>
    <t xml:space="preserve">Position</t>
  </si>
  <si>
    <t xml:space="preserve">Woche 1</t>
  </si>
  <si>
    <t xml:space="preserve">Woche 2</t>
  </si>
  <si>
    <t xml:space="preserve">Woche 3</t>
  </si>
  <si>
    <t xml:space="preserve">Woche 4</t>
  </si>
  <si>
    <t xml:space="preserve">Woche 5</t>
  </si>
  <si>
    <t xml:space="preserve">Woche 6</t>
  </si>
  <si>
    <t xml:space="preserve">Woche 7</t>
  </si>
  <si>
    <t xml:space="preserve">Woche 8</t>
  </si>
  <si>
    <t xml:space="preserve">Woche 9</t>
  </si>
  <si>
    <t xml:space="preserve">Woche 10</t>
  </si>
  <si>
    <t xml:space="preserve">Woche 11</t>
  </si>
  <si>
    <t xml:space="preserve">Woche 12</t>
  </si>
  <si>
    <t xml:space="preserve">Woche 13</t>
  </si>
  <si>
    <t xml:space="preserve">Summe</t>
  </si>
  <si>
    <t xml:space="preserve">Wochenbeginn</t>
  </si>
  <si>
    <t xml:space="preserve">Einzahlungen</t>
  </si>
  <si>
    <t xml:space="preserve">Zahlungen auf Abschlagsrechnungen</t>
  </si>
  <si>
    <t xml:space="preserve">Vorauszahlungen von Auftraggebern</t>
  </si>
  <si>
    <t xml:space="preserve">Freigabe von Einbehalten</t>
  </si>
  <si>
    <t xml:space="preserve">Sonstige Einzahlungen</t>
  </si>
  <si>
    <t xml:space="preserve">Summe Einzahlungen</t>
  </si>
  <si>
    <t xml:space="preserve">Auszahlungen</t>
  </si>
  <si>
    <t xml:space="preserve">Löhne und Gehälter</t>
  </si>
  <si>
    <t xml:space="preserve">Lieferanten</t>
  </si>
  <si>
    <t xml:space="preserve">Nachunternehmer</t>
  </si>
  <si>
    <t xml:space="preserve">Mieten und Gerätemiete</t>
  </si>
  <si>
    <t xml:space="preserve">Tilgungen und Bankverpflichtungen</t>
  </si>
  <si>
    <t xml:space="preserve">Sonstige Auszahlungen</t>
  </si>
  <si>
    <t xml:space="preserve">Summe Auszahlungen</t>
  </si>
  <si>
    <t xml:space="preserve">Netto-Cashflow</t>
  </si>
  <si>
    <t xml:space="preserve">Anfangsbestand</t>
  </si>
  <si>
    <t xml:space="preserve">Endbestand</t>
  </si>
  <si>
    <t xml:space="preserve">Warnung</t>
  </si>
  <si>
    <t xml:space="preserve">Was bietet die Vollversion zusätzlich? MK-03</t>
  </si>
  <si>
    <t xml:space="preserve">Diese kostenlose Ausgabe ist innerhalb ihrer Grenzen voll funktionsfähig. Wenn Ihr Arbeitsvolumen wächst, wechseln Sie zur Vollversion.</t>
  </si>
  <si>
    <t xml:space="preserve">Funktion</t>
  </si>
  <si>
    <t xml:space="preserve">Kostenlose Ausgabe</t>
  </si>
  <si>
    <t xml:space="preserve">Vollversion</t>
  </si>
  <si>
    <t xml:space="preserve">Wöchentlicher 13-Wochen-Plan mit Endbestand</t>
  </si>
  <si>
    <t xml:space="preserve">✓</t>
  </si>
  <si>
    <t xml:space="preserve">Warnung beim Mindestbestand und Woche des niedrigsten Bestands</t>
  </si>
  <si>
    <t xml:space="preserve">Einzahlungen verknüpft mit freigegebenen Abschlagsrechnungen</t>
  </si>
  <si>
    <t xml:space="preserve">—</t>
  </si>
  <si>
    <t xml:space="preserve">Szenarien: Zahlungseingang 30 und 60 Tage später</t>
  </si>
  <si>
    <t xml:space="preserve">Aufteilung nach Projekten</t>
  </si>
  <si>
    <t xml:space="preserve">Plan-Ist-Vergleich jede Woche</t>
  </si>
  <si>
    <t xml:space="preserve">Bestandsdiagramm und Dashboard</t>
  </si>
  <si>
    <t xml:space="preserve">Produktseite: https://miyarbusiness.com/product/mk-03-13-week-cash-flow/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</si>
</sst>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yyyy\-mm\-dd"/>
    <numFmt numFmtId="166" formatCode="#,##0.00;\(#,##0.00\);\-"/>
    <numFmt numFmtId="167" formatCode="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10"/>
      <color rgb="FF4A5A51"/>
      <name val="Arial"/>
      <family val="0"/>
      <charset val="1"/>
    </font>
    <font>
      <b val="true"/>
      <sz val="12"/>
      <color rgb="FF1F4E3D"/>
      <name val="Arial"/>
      <family val="0"/>
      <charset val="1"/>
    </font>
    <font>
      <sz val="11"/>
      <color rgb="FF1A1A1A"/>
      <name val="Arial"/>
      <family val="0"/>
      <charset val="1"/>
    </font>
    <font>
      <sz val="10"/>
      <color rgb="FF1F3FBF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1A1A1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1A1A1A"/>
      <name val="Arial"/>
      <family val="0"/>
      <charset val="1"/>
    </font>
    <font>
      <b val="true"/>
      <sz val="11"/>
      <color rgb="FF1F4E3D"/>
      <name val="Arial"/>
      <family val="0"/>
      <charset val="1"/>
    </font>
    <font>
      <b val="true"/>
      <u val="single"/>
      <sz val="11"/>
      <color rgb="FF1F4E3D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4E3D"/>
        <bgColor rgb="FF4A5A51"/>
      </patternFill>
    </fill>
    <fill>
      <patternFill patternType="solid">
        <fgColor rgb="FFFFF7D6"/>
        <bgColor rgb="FFFBEBCB"/>
      </patternFill>
    </fill>
    <fill>
      <patternFill patternType="solid">
        <fgColor rgb="FFE6EFEA"/>
        <bgColor rgb="FFFBEBCB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CC"/>
      </left>
      <right style="thin">
        <color rgb="FFC9D3CC"/>
      </right>
      <top style="thin">
        <color rgb="FFC9D3CC"/>
      </top>
      <bottom style="thin">
        <color rgb="FFC9D3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6" fillId="0" borderId="0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7" fillId="0" borderId="0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8" fillId="3" borderId="1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8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2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2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0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left" vertical="bottom" textRotation="0" wrapText="fals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9C2A1E"/>
      </font>
      <fill>
        <patternFill>
          <bgColor rgb="FFF8DEDA"/>
        </patternFill>
      </fill>
    </dxf>
    <dxf>
      <font>
        <name val="Arial"/>
        <charset val="1"/>
        <family val="0"/>
        <b val="1"/>
        <color rgb="FF8A5300"/>
      </font>
      <fill>
        <patternFill>
          <bgColor rgb="FFFBEBCB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5300"/>
      <rgbColor rgb="FF800080"/>
      <rgbColor rgb="FF008080"/>
      <rgbColor rgb="FFC9D3CC"/>
      <rgbColor rgb="FF808080"/>
      <rgbColor rgb="FF9999FF"/>
      <rgbColor rgb="FF993366"/>
      <rgbColor rgb="FFFFF7D6"/>
      <rgbColor rgb="FFE6EFEA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BEBCB"/>
      <rgbColor rgb="FF99CCFF"/>
      <rgbColor rgb="FFFF99CC"/>
      <rgbColor rgb="FFCC99FF"/>
      <rgbColor rgb="FFF8DEDA"/>
      <rgbColor rgb="FF3366FF"/>
      <rgbColor rgb="FF33CCCC"/>
      <rgbColor rgb="FF99CC00"/>
      <rgbColor rgb="FFFFCC00"/>
      <rgbColor rgb="FFFF9900"/>
      <rgbColor rgb="FFFF6600"/>
      <rgbColor rgb="FF4A5A51"/>
      <rgbColor rgb="FF969696"/>
      <rgbColor rgb="FF003366"/>
      <rgbColor rgb="FF339966"/>
      <rgbColor rgb="FF003300"/>
      <rgbColor rgb="FF1A1A1A"/>
      <rgbColor rgb="FF9C2A1E"/>
      <rgbColor rgb="FF993366"/>
      <rgbColor rgb="FF1F3FBF"/>
      <rgbColor rgb="FF1F4E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miyarbusiness.com/product/mk-03-13-week-cash-flow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74"/>
  </cols>
  <sheetData>
    <row r="1" customFormat="false" ht="33.75" hidden="false" customHeight="true" outlineLevel="0" collapsed="false">
      <c r="A1" s="1" t="s">
        <v>0</v>
      </c>
      <c r="B1" s="1"/>
    </row>
    <row r="2" customFormat="false" ht="30" hidden="false" customHeight="true" outlineLevel="0" collapsed="false">
      <c r="A2" s="2" t="s">
        <v>1</v>
      </c>
      <c r="B2" s="2"/>
    </row>
    <row r="4" customFormat="false" ht="15" hidden="false" customHeight="true" outlineLevel="0" collapsed="false">
      <c r="A4" s="3" t="s">
        <v>2</v>
      </c>
      <c r="B4" s="3"/>
    </row>
    <row r="5" customFormat="false" ht="57.75" hidden="false" customHeight="true" outlineLevel="0" collapsed="false">
      <c r="A5" s="4" t="s">
        <v>3</v>
      </c>
      <c r="B5" s="4"/>
    </row>
    <row r="7" customFormat="false" ht="15" hidden="false" customHeight="true" outlineLevel="0" collapsed="false">
      <c r="A7" s="3" t="s">
        <v>4</v>
      </c>
      <c r="B7" s="3"/>
    </row>
    <row r="8" customFormat="false" ht="33.75" hidden="false" customHeight="true" outlineLevel="0" collapsed="false">
      <c r="A8" s="4" t="s">
        <v>5</v>
      </c>
      <c r="B8" s="4"/>
    </row>
    <row r="9" customFormat="false" ht="33.75" hidden="false" customHeight="true" outlineLevel="0" collapsed="false">
      <c r="A9" s="4" t="s">
        <v>6</v>
      </c>
      <c r="B9" s="4"/>
    </row>
    <row r="10" customFormat="false" ht="33.75" hidden="false" customHeight="true" outlineLevel="0" collapsed="false">
      <c r="A10" s="4" t="s">
        <v>7</v>
      </c>
      <c r="B10" s="4"/>
    </row>
    <row r="11" customFormat="false" ht="33.75" hidden="false" customHeight="true" outlineLevel="0" collapsed="false">
      <c r="A11" s="4" t="s">
        <v>8</v>
      </c>
      <c r="B11" s="4"/>
    </row>
    <row r="13" customFormat="false" ht="15" hidden="false" customHeight="true" outlineLevel="0" collapsed="false">
      <c r="A13" s="3" t="s">
        <v>9</v>
      </c>
      <c r="B13" s="3"/>
    </row>
    <row r="14" customFormat="false" ht="15" hidden="false" customHeight="false" outlineLevel="0" collapsed="false">
      <c r="A14" s="5" t="s">
        <v>10</v>
      </c>
      <c r="B14" s="6" t="s">
        <v>11</v>
      </c>
    </row>
    <row r="15" customFormat="false" ht="15" hidden="false" customHeight="false" outlineLevel="0" collapsed="false">
      <c r="A15" s="7" t="s">
        <v>12</v>
      </c>
      <c r="B15" s="6" t="s">
        <v>13</v>
      </c>
    </row>
    <row r="17" customFormat="false" ht="15" hidden="false" customHeight="true" outlineLevel="0" collapsed="false">
      <c r="A17" s="3" t="s">
        <v>14</v>
      </c>
      <c r="B17" s="3"/>
    </row>
    <row r="18" customFormat="false" ht="33.75" hidden="false" customHeight="true" outlineLevel="0" collapsed="false">
      <c r="A18" s="4" t="s">
        <v>15</v>
      </c>
      <c r="B18" s="4"/>
    </row>
    <row r="19" customFormat="false" ht="33.75" hidden="false" customHeight="true" outlineLevel="0" collapsed="false">
      <c r="A19" s="4" t="s">
        <v>16</v>
      </c>
      <c r="B19" s="4"/>
    </row>
    <row r="20" customFormat="false" ht="33.75" hidden="false" customHeight="true" outlineLevel="0" collapsed="false">
      <c r="A20" s="4" t="s">
        <v>17</v>
      </c>
      <c r="B20" s="4"/>
    </row>
  </sheetData>
  <mergeCells count="14">
    <mergeCell ref="A1:B1"/>
    <mergeCell ref="A2:B2"/>
    <mergeCell ref="A4:B4"/>
    <mergeCell ref="A5:B5"/>
    <mergeCell ref="A7:B7"/>
    <mergeCell ref="A8:B8"/>
    <mergeCell ref="A9:B9"/>
    <mergeCell ref="A10:B10"/>
    <mergeCell ref="A11:B11"/>
    <mergeCell ref="A13:B13"/>
    <mergeCell ref="A17:B17"/>
    <mergeCell ref="A18:B18"/>
    <mergeCell ref="A19:B19"/>
    <mergeCell ref="A20:B2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9" topLeftCell="C10" activePane="bottomRight" state="frozen"/>
      <selection pane="topLeft" activeCell="A1" activeCellId="0" sqref="A1"/>
      <selection pane="topRight" activeCell="C1" activeCellId="0" sqref="C1"/>
      <selection pane="bottomLeft" activeCell="A10" activeCellId="0" sqref="A10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4"/>
    <col collapsed="false" customWidth="true" hidden="false" outlineLevel="0" max="15" min="3" style="0" width="13.5"/>
    <col collapsed="false" customWidth="true" hidden="false" outlineLevel="0" max="16" min="16" style="0" width="14"/>
  </cols>
  <sheetData>
    <row r="1" customFormat="false" ht="33.75" hidden="false" customHeight="true" outlineLevel="0" collapsed="false">
      <c r="A1" s="1" t="s">
        <v>18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30" hidden="false" customHeight="true" outlineLevel="0" collapsed="false">
      <c r="A2" s="2" t="s">
        <v>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4" customFormat="false" ht="15" hidden="false" customHeight="false" outlineLevel="0" collapsed="false">
      <c r="A4" s="8" t="s">
        <v>20</v>
      </c>
      <c r="B4" s="9" t="n">
        <v>46299</v>
      </c>
      <c r="D4" s="8" t="s">
        <v>21</v>
      </c>
      <c r="E4" s="8"/>
      <c r="F4" s="10" t="n">
        <f aca="false">MIN(C26:O26)</f>
        <v>-32500</v>
      </c>
    </row>
    <row r="5" customFormat="false" ht="15" hidden="false" customHeight="false" outlineLevel="0" collapsed="false">
      <c r="A5" s="8" t="s">
        <v>22</v>
      </c>
      <c r="B5" s="11" t="n">
        <v>85000</v>
      </c>
      <c r="D5" s="8" t="s">
        <v>23</v>
      </c>
      <c r="E5" s="8"/>
      <c r="F5" s="12" t="n">
        <f aca="false">MATCH(F4,C26:O26,0)</f>
        <v>13</v>
      </c>
    </row>
    <row r="6" customFormat="false" ht="15" hidden="false" customHeight="false" outlineLevel="0" collapsed="false">
      <c r="A6" s="8" t="s">
        <v>24</v>
      </c>
      <c r="B6" s="11" t="n">
        <v>25000</v>
      </c>
      <c r="D6" s="8" t="s">
        <v>25</v>
      </c>
      <c r="E6" s="8"/>
      <c r="F6" s="12" t="n">
        <f aca="false">COUNTIF(C26:O26,"&lt;"&amp;B6)</f>
        <v>6</v>
      </c>
    </row>
    <row r="8" customFormat="false" ht="39.75" hidden="false" customHeight="true" outlineLevel="0" collapsed="false">
      <c r="A8" s="13" t="s">
        <v>26</v>
      </c>
      <c r="B8" s="13"/>
      <c r="C8" s="13" t="s">
        <v>27</v>
      </c>
      <c r="D8" s="13" t="s">
        <v>28</v>
      </c>
      <c r="E8" s="13" t="s">
        <v>29</v>
      </c>
      <c r="F8" s="13" t="s">
        <v>30</v>
      </c>
      <c r="G8" s="13" t="s">
        <v>31</v>
      </c>
      <c r="H8" s="13" t="s">
        <v>32</v>
      </c>
      <c r="I8" s="13" t="s">
        <v>33</v>
      </c>
      <c r="J8" s="13" t="s">
        <v>34</v>
      </c>
      <c r="K8" s="13" t="s">
        <v>35</v>
      </c>
      <c r="L8" s="13" t="s">
        <v>36</v>
      </c>
      <c r="M8" s="13" t="s">
        <v>37</v>
      </c>
      <c r="N8" s="13" t="s">
        <v>38</v>
      </c>
      <c r="O8" s="13" t="s">
        <v>39</v>
      </c>
      <c r="P8" s="13" t="s">
        <v>40</v>
      </c>
    </row>
    <row r="9" customFormat="false" ht="15" hidden="false" customHeight="false" outlineLevel="0" collapsed="false">
      <c r="A9" s="8" t="s">
        <v>41</v>
      </c>
      <c r="B9" s="8"/>
      <c r="C9" s="14" t="n">
        <f aca="false">$B$4</f>
        <v>46299</v>
      </c>
      <c r="D9" s="14" t="n">
        <f aca="false">C9+7</f>
        <v>46306</v>
      </c>
      <c r="E9" s="14" t="n">
        <f aca="false">D9+7</f>
        <v>46313</v>
      </c>
      <c r="F9" s="14" t="n">
        <f aca="false">E9+7</f>
        <v>46320</v>
      </c>
      <c r="G9" s="14" t="n">
        <f aca="false">F9+7</f>
        <v>46327</v>
      </c>
      <c r="H9" s="14" t="n">
        <f aca="false">G9+7</f>
        <v>46334</v>
      </c>
      <c r="I9" s="14" t="n">
        <f aca="false">H9+7</f>
        <v>46341</v>
      </c>
      <c r="J9" s="14" t="n">
        <f aca="false">I9+7</f>
        <v>46348</v>
      </c>
      <c r="K9" s="14" t="n">
        <f aca="false">J9+7</f>
        <v>46355</v>
      </c>
      <c r="L9" s="14" t="n">
        <f aca="false">K9+7</f>
        <v>46362</v>
      </c>
      <c r="M9" s="14" t="n">
        <f aca="false">L9+7</f>
        <v>46369</v>
      </c>
      <c r="N9" s="14" t="n">
        <f aca="false">M9+7</f>
        <v>46376</v>
      </c>
      <c r="O9" s="14" t="n">
        <f aca="false">N9+7</f>
        <v>46383</v>
      </c>
    </row>
    <row r="10" customFormat="false" ht="15" hidden="false" customHeight="false" outlineLevel="0" collapsed="false">
      <c r="A10" s="15" t="s">
        <v>42</v>
      </c>
    </row>
    <row r="11" customFormat="false" ht="15" hidden="false" customHeight="false" outlineLevel="0" collapsed="false">
      <c r="A11" s="16" t="s">
        <v>43</v>
      </c>
      <c r="B11" s="16"/>
      <c r="C11" s="11" t="n">
        <v>0</v>
      </c>
      <c r="D11" s="11" t="n">
        <v>42000</v>
      </c>
      <c r="E11" s="11" t="n">
        <v>0</v>
      </c>
      <c r="F11" s="11" t="n">
        <v>0</v>
      </c>
      <c r="G11" s="11" t="n">
        <v>38000</v>
      </c>
      <c r="H11" s="11" t="n">
        <v>0</v>
      </c>
      <c r="I11" s="11" t="n">
        <v>0</v>
      </c>
      <c r="J11" s="11" t="n">
        <v>0</v>
      </c>
      <c r="K11" s="11" t="n">
        <v>61000</v>
      </c>
      <c r="L11" s="11" t="n">
        <v>0</v>
      </c>
      <c r="M11" s="11" t="n">
        <v>0</v>
      </c>
      <c r="N11" s="11" t="n">
        <v>45000</v>
      </c>
      <c r="O11" s="11" t="n">
        <v>0</v>
      </c>
      <c r="P11" s="17" t="n">
        <f aca="false">SUM(C11:O11)</f>
        <v>186000</v>
      </c>
    </row>
    <row r="12" customFormat="false" ht="15" hidden="false" customHeight="false" outlineLevel="0" collapsed="false">
      <c r="A12" s="16" t="s">
        <v>44</v>
      </c>
      <c r="B12" s="16"/>
      <c r="C12" s="11" t="n">
        <v>0</v>
      </c>
      <c r="D12" s="11" t="n">
        <v>0</v>
      </c>
      <c r="E12" s="11" t="n">
        <v>0</v>
      </c>
      <c r="F12" s="11" t="n">
        <v>30000</v>
      </c>
      <c r="G12" s="11" t="n">
        <v>0</v>
      </c>
      <c r="H12" s="11" t="n">
        <v>0</v>
      </c>
      <c r="I12" s="11" t="n">
        <v>0</v>
      </c>
      <c r="J12" s="11" t="n">
        <v>0</v>
      </c>
      <c r="K12" s="11" t="n">
        <v>0</v>
      </c>
      <c r="L12" s="11" t="n">
        <v>0</v>
      </c>
      <c r="M12" s="11" t="n">
        <v>0</v>
      </c>
      <c r="N12" s="11" t="n">
        <v>0</v>
      </c>
      <c r="O12" s="11" t="n">
        <v>0</v>
      </c>
      <c r="P12" s="17" t="n">
        <f aca="false">SUM(C12:O12)</f>
        <v>30000</v>
      </c>
    </row>
    <row r="13" customFormat="false" ht="15" hidden="false" customHeight="false" outlineLevel="0" collapsed="false">
      <c r="A13" s="16" t="s">
        <v>45</v>
      </c>
      <c r="B13" s="16"/>
      <c r="C13" s="11" t="n">
        <v>0</v>
      </c>
      <c r="D13" s="11" t="n">
        <v>0</v>
      </c>
      <c r="E13" s="11" t="n">
        <v>0</v>
      </c>
      <c r="F13" s="11" t="n">
        <v>0</v>
      </c>
      <c r="G13" s="11" t="n">
        <v>0</v>
      </c>
      <c r="H13" s="11" t="n">
        <v>0</v>
      </c>
      <c r="I13" s="11" t="n">
        <v>0</v>
      </c>
      <c r="J13" s="11" t="n">
        <v>12000</v>
      </c>
      <c r="K13" s="11" t="n">
        <v>0</v>
      </c>
      <c r="L13" s="11" t="n">
        <v>0</v>
      </c>
      <c r="M13" s="11" t="n">
        <v>0</v>
      </c>
      <c r="N13" s="11" t="n">
        <v>0</v>
      </c>
      <c r="O13" s="11" t="n">
        <v>0</v>
      </c>
      <c r="P13" s="17" t="n">
        <f aca="false">SUM(C13:O13)</f>
        <v>12000</v>
      </c>
    </row>
    <row r="14" customFormat="false" ht="15" hidden="false" customHeight="false" outlineLevel="0" collapsed="false">
      <c r="A14" s="16" t="s">
        <v>46</v>
      </c>
      <c r="B14" s="16"/>
      <c r="C14" s="11" t="n">
        <v>0</v>
      </c>
      <c r="D14" s="11" t="n">
        <v>0</v>
      </c>
      <c r="E14" s="11" t="n">
        <v>1500</v>
      </c>
      <c r="F14" s="11" t="n">
        <v>0</v>
      </c>
      <c r="G14" s="11" t="n">
        <v>0</v>
      </c>
      <c r="H14" s="11" t="n">
        <v>0</v>
      </c>
      <c r="I14" s="11" t="n">
        <v>1500</v>
      </c>
      <c r="J14" s="11" t="n">
        <v>0</v>
      </c>
      <c r="K14" s="11" t="n">
        <v>0</v>
      </c>
      <c r="L14" s="11" t="n">
        <v>0</v>
      </c>
      <c r="M14" s="11" t="n">
        <v>1500</v>
      </c>
      <c r="N14" s="11" t="n">
        <v>0</v>
      </c>
      <c r="O14" s="11" t="n">
        <v>0</v>
      </c>
      <c r="P14" s="17" t="n">
        <f aca="false">SUM(C14:O14)</f>
        <v>4500</v>
      </c>
    </row>
    <row r="15" customFormat="false" ht="15" hidden="false" customHeight="false" outlineLevel="0" collapsed="false">
      <c r="A15" s="18" t="s">
        <v>47</v>
      </c>
      <c r="B15" s="18"/>
      <c r="C15" s="19" t="n">
        <f aca="false">SUM(C11:C14)</f>
        <v>0</v>
      </c>
      <c r="D15" s="19" t="n">
        <f aca="false">SUM(D11:D14)</f>
        <v>42000</v>
      </c>
      <c r="E15" s="19" t="n">
        <f aca="false">SUM(E11:E14)</f>
        <v>1500</v>
      </c>
      <c r="F15" s="19" t="n">
        <f aca="false">SUM(F11:F14)</f>
        <v>30000</v>
      </c>
      <c r="G15" s="19" t="n">
        <f aca="false">SUM(G11:G14)</f>
        <v>38000</v>
      </c>
      <c r="H15" s="19" t="n">
        <f aca="false">SUM(H11:H14)</f>
        <v>0</v>
      </c>
      <c r="I15" s="19" t="n">
        <f aca="false">SUM(I11:I14)</f>
        <v>1500</v>
      </c>
      <c r="J15" s="19" t="n">
        <f aca="false">SUM(J11:J14)</f>
        <v>12000</v>
      </c>
      <c r="K15" s="19" t="n">
        <f aca="false">SUM(K11:K14)</f>
        <v>61000</v>
      </c>
      <c r="L15" s="19" t="n">
        <f aca="false">SUM(L11:L14)</f>
        <v>0</v>
      </c>
      <c r="M15" s="19" t="n">
        <f aca="false">SUM(M11:M14)</f>
        <v>1500</v>
      </c>
      <c r="N15" s="19" t="n">
        <f aca="false">SUM(N11:N14)</f>
        <v>45000</v>
      </c>
      <c r="O15" s="19" t="n">
        <f aca="false">SUM(O11:O14)</f>
        <v>0</v>
      </c>
      <c r="P15" s="19" t="n">
        <f aca="false">SUM(P11:P14)</f>
        <v>232500</v>
      </c>
    </row>
    <row r="16" customFormat="false" ht="15" hidden="false" customHeight="false" outlineLevel="0" collapsed="false">
      <c r="A16" s="15" t="s">
        <v>48</v>
      </c>
    </row>
    <row r="17" customFormat="false" ht="15" hidden="false" customHeight="false" outlineLevel="0" collapsed="false">
      <c r="A17" s="16" t="s">
        <v>49</v>
      </c>
      <c r="B17" s="16"/>
      <c r="C17" s="11" t="n">
        <v>0</v>
      </c>
      <c r="D17" s="11" t="n">
        <v>0</v>
      </c>
      <c r="E17" s="11" t="n">
        <v>0</v>
      </c>
      <c r="F17" s="11" t="n">
        <v>32000</v>
      </c>
      <c r="G17" s="11" t="n">
        <v>0</v>
      </c>
      <c r="H17" s="11" t="n">
        <v>0</v>
      </c>
      <c r="I17" s="11" t="n">
        <v>0</v>
      </c>
      <c r="J17" s="11" t="n">
        <v>32000</v>
      </c>
      <c r="K17" s="11" t="n">
        <v>0</v>
      </c>
      <c r="L17" s="11" t="n">
        <v>0</v>
      </c>
      <c r="M17" s="11" t="n">
        <v>0</v>
      </c>
      <c r="N17" s="11" t="n">
        <v>32000</v>
      </c>
      <c r="O17" s="11" t="n">
        <v>0</v>
      </c>
      <c r="P17" s="17" t="n">
        <f aca="false">SUM(C17:O17)</f>
        <v>96000</v>
      </c>
    </row>
    <row r="18" customFormat="false" ht="15" hidden="false" customHeight="false" outlineLevel="0" collapsed="false">
      <c r="A18" s="16" t="s">
        <v>50</v>
      </c>
      <c r="B18" s="16"/>
      <c r="C18" s="11" t="n">
        <v>12000</v>
      </c>
      <c r="D18" s="11" t="n">
        <v>8000</v>
      </c>
      <c r="E18" s="11" t="n">
        <v>15000</v>
      </c>
      <c r="F18" s="11" t="n">
        <v>6000</v>
      </c>
      <c r="G18" s="11" t="n">
        <v>9000</v>
      </c>
      <c r="H18" s="11" t="n">
        <v>14000</v>
      </c>
      <c r="I18" s="11" t="n">
        <v>7000</v>
      </c>
      <c r="J18" s="11" t="n">
        <v>11000</v>
      </c>
      <c r="K18" s="11" t="n">
        <v>6000</v>
      </c>
      <c r="L18" s="11" t="n">
        <v>9000</v>
      </c>
      <c r="M18" s="11" t="n">
        <v>12000</v>
      </c>
      <c r="N18" s="11" t="n">
        <v>8000</v>
      </c>
      <c r="O18" s="11" t="n">
        <v>7000</v>
      </c>
      <c r="P18" s="17" t="n">
        <f aca="false">SUM(C18:O18)</f>
        <v>124000</v>
      </c>
    </row>
    <row r="19" customFormat="false" ht="15" hidden="false" customHeight="false" outlineLevel="0" collapsed="false">
      <c r="A19" s="16" t="s">
        <v>51</v>
      </c>
      <c r="B19" s="16"/>
      <c r="C19" s="11" t="n">
        <v>0</v>
      </c>
      <c r="D19" s="11" t="n">
        <v>0</v>
      </c>
      <c r="E19" s="11" t="n">
        <v>18000</v>
      </c>
      <c r="F19" s="11" t="n">
        <v>0</v>
      </c>
      <c r="G19" s="11" t="n">
        <v>0</v>
      </c>
      <c r="H19" s="11" t="n">
        <v>0</v>
      </c>
      <c r="I19" s="11" t="n">
        <v>22000</v>
      </c>
      <c r="J19" s="11" t="n">
        <v>0</v>
      </c>
      <c r="K19" s="11" t="n">
        <v>0</v>
      </c>
      <c r="L19" s="11" t="n">
        <v>0</v>
      </c>
      <c r="M19" s="11" t="n">
        <v>16000</v>
      </c>
      <c r="N19" s="11" t="n">
        <v>0</v>
      </c>
      <c r="O19" s="11" t="n">
        <v>0</v>
      </c>
      <c r="P19" s="17" t="n">
        <f aca="false">SUM(C19:O19)</f>
        <v>56000</v>
      </c>
    </row>
    <row r="20" customFormat="false" ht="15" hidden="false" customHeight="false" outlineLevel="0" collapsed="false">
      <c r="A20" s="16" t="s">
        <v>52</v>
      </c>
      <c r="B20" s="16"/>
      <c r="C20" s="11" t="n">
        <v>6500</v>
      </c>
      <c r="D20" s="11" t="n">
        <v>0</v>
      </c>
      <c r="E20" s="11" t="n">
        <v>0</v>
      </c>
      <c r="F20" s="11" t="n">
        <v>0</v>
      </c>
      <c r="G20" s="11" t="n">
        <v>6500</v>
      </c>
      <c r="H20" s="11" t="n">
        <v>0</v>
      </c>
      <c r="I20" s="11" t="n">
        <v>0</v>
      </c>
      <c r="J20" s="11" t="n">
        <v>0</v>
      </c>
      <c r="K20" s="11" t="n">
        <v>6500</v>
      </c>
      <c r="L20" s="11" t="n">
        <v>0</v>
      </c>
      <c r="M20" s="11" t="n">
        <v>0</v>
      </c>
      <c r="N20" s="11" t="n">
        <v>0</v>
      </c>
      <c r="O20" s="11" t="n">
        <v>6500</v>
      </c>
      <c r="P20" s="17" t="n">
        <f aca="false">SUM(C20:O20)</f>
        <v>26000</v>
      </c>
    </row>
    <row r="21" customFormat="false" ht="15" hidden="false" customHeight="false" outlineLevel="0" collapsed="false">
      <c r="A21" s="16" t="s">
        <v>53</v>
      </c>
      <c r="B21" s="16"/>
      <c r="C21" s="11" t="n">
        <v>0</v>
      </c>
      <c r="D21" s="11" t="n">
        <v>0</v>
      </c>
      <c r="E21" s="11" t="n">
        <v>0</v>
      </c>
      <c r="F21" s="11" t="n">
        <v>9500</v>
      </c>
      <c r="G21" s="11" t="n">
        <v>0</v>
      </c>
      <c r="H21" s="11" t="n">
        <v>0</v>
      </c>
      <c r="I21" s="11" t="n">
        <v>0</v>
      </c>
      <c r="J21" s="11" t="n">
        <v>9500</v>
      </c>
      <c r="K21" s="11" t="n">
        <v>0</v>
      </c>
      <c r="L21" s="11" t="n">
        <v>0</v>
      </c>
      <c r="M21" s="11" t="n">
        <v>0</v>
      </c>
      <c r="N21" s="11" t="n">
        <v>9500</v>
      </c>
      <c r="O21" s="11" t="n">
        <v>0</v>
      </c>
      <c r="P21" s="17" t="n">
        <f aca="false">SUM(C21:O21)</f>
        <v>28500</v>
      </c>
    </row>
    <row r="22" customFormat="false" ht="15" hidden="false" customHeight="false" outlineLevel="0" collapsed="false">
      <c r="A22" s="16" t="s">
        <v>54</v>
      </c>
      <c r="B22" s="16"/>
      <c r="C22" s="11" t="n">
        <v>1500</v>
      </c>
      <c r="D22" s="11" t="n">
        <v>1500</v>
      </c>
      <c r="E22" s="11" t="n">
        <v>1500</v>
      </c>
      <c r="F22" s="11" t="n">
        <v>1500</v>
      </c>
      <c r="G22" s="11" t="n">
        <v>1500</v>
      </c>
      <c r="H22" s="11" t="n">
        <v>1500</v>
      </c>
      <c r="I22" s="11" t="n">
        <v>1500</v>
      </c>
      <c r="J22" s="11" t="n">
        <v>1500</v>
      </c>
      <c r="K22" s="11" t="n">
        <v>1500</v>
      </c>
      <c r="L22" s="11" t="n">
        <v>1500</v>
      </c>
      <c r="M22" s="11" t="n">
        <v>1500</v>
      </c>
      <c r="N22" s="11" t="n">
        <v>1500</v>
      </c>
      <c r="O22" s="11" t="n">
        <v>1500</v>
      </c>
      <c r="P22" s="17" t="n">
        <f aca="false">SUM(C22:O22)</f>
        <v>19500</v>
      </c>
    </row>
    <row r="23" customFormat="false" ht="15" hidden="false" customHeight="false" outlineLevel="0" collapsed="false">
      <c r="A23" s="18" t="s">
        <v>55</v>
      </c>
      <c r="B23" s="18"/>
      <c r="C23" s="19" t="n">
        <f aca="false">SUM(C17:C22)</f>
        <v>20000</v>
      </c>
      <c r="D23" s="19" t="n">
        <f aca="false">SUM(D17:D22)</f>
        <v>9500</v>
      </c>
      <c r="E23" s="19" t="n">
        <f aca="false">SUM(E17:E22)</f>
        <v>34500</v>
      </c>
      <c r="F23" s="19" t="n">
        <f aca="false">SUM(F17:F22)</f>
        <v>49000</v>
      </c>
      <c r="G23" s="19" t="n">
        <f aca="false">SUM(G17:G22)</f>
        <v>17000</v>
      </c>
      <c r="H23" s="19" t="n">
        <f aca="false">SUM(H17:H22)</f>
        <v>15500</v>
      </c>
      <c r="I23" s="19" t="n">
        <f aca="false">SUM(I17:I22)</f>
        <v>30500</v>
      </c>
      <c r="J23" s="19" t="n">
        <f aca="false">SUM(J17:J22)</f>
        <v>54000</v>
      </c>
      <c r="K23" s="19" t="n">
        <f aca="false">SUM(K17:K22)</f>
        <v>14000</v>
      </c>
      <c r="L23" s="19" t="n">
        <f aca="false">SUM(L17:L22)</f>
        <v>10500</v>
      </c>
      <c r="M23" s="19" t="n">
        <f aca="false">SUM(M17:M22)</f>
        <v>29500</v>
      </c>
      <c r="N23" s="19" t="n">
        <f aca="false">SUM(N17:N22)</f>
        <v>51000</v>
      </c>
      <c r="O23" s="19" t="n">
        <f aca="false">SUM(O17:O22)</f>
        <v>15000</v>
      </c>
      <c r="P23" s="19" t="n">
        <f aca="false">SUM(P17:P22)</f>
        <v>350000</v>
      </c>
    </row>
    <row r="24" customFormat="false" ht="15" hidden="false" customHeight="false" outlineLevel="0" collapsed="false">
      <c r="A24" s="8" t="s">
        <v>56</v>
      </c>
      <c r="B24" s="8"/>
      <c r="C24" s="17" t="n">
        <f aca="false">C15-C23</f>
        <v>-20000</v>
      </c>
      <c r="D24" s="17" t="n">
        <f aca="false">D15-D23</f>
        <v>32500</v>
      </c>
      <c r="E24" s="17" t="n">
        <f aca="false">E15-E23</f>
        <v>-33000</v>
      </c>
      <c r="F24" s="17" t="n">
        <f aca="false">F15-F23</f>
        <v>-19000</v>
      </c>
      <c r="G24" s="17" t="n">
        <f aca="false">G15-G23</f>
        <v>21000</v>
      </c>
      <c r="H24" s="17" t="n">
        <f aca="false">H15-H23</f>
        <v>-15500</v>
      </c>
      <c r="I24" s="17" t="n">
        <f aca="false">I15-I23</f>
        <v>-29000</v>
      </c>
      <c r="J24" s="17" t="n">
        <f aca="false">J15-J23</f>
        <v>-42000</v>
      </c>
      <c r="K24" s="17" t="n">
        <f aca="false">K15-K23</f>
        <v>47000</v>
      </c>
      <c r="L24" s="17" t="n">
        <f aca="false">L15-L23</f>
        <v>-10500</v>
      </c>
      <c r="M24" s="17" t="n">
        <f aca="false">M15-M23</f>
        <v>-28000</v>
      </c>
      <c r="N24" s="17" t="n">
        <f aca="false">N15-N23</f>
        <v>-6000</v>
      </c>
      <c r="O24" s="17" t="n">
        <f aca="false">O15-O23</f>
        <v>-15000</v>
      </c>
      <c r="P24" s="10" t="n">
        <f aca="false">SUM(C24:O24)</f>
        <v>-117500</v>
      </c>
    </row>
    <row r="25" customFormat="false" ht="15" hidden="false" customHeight="false" outlineLevel="0" collapsed="false">
      <c r="A25" s="8" t="s">
        <v>57</v>
      </c>
      <c r="B25" s="8"/>
      <c r="C25" s="17" t="n">
        <f aca="false">$B$5</f>
        <v>85000</v>
      </c>
      <c r="D25" s="17" t="n">
        <f aca="false">C26</f>
        <v>65000</v>
      </c>
      <c r="E25" s="17" t="n">
        <f aca="false">D26</f>
        <v>97500</v>
      </c>
      <c r="F25" s="17" t="n">
        <f aca="false">E26</f>
        <v>64500</v>
      </c>
      <c r="G25" s="17" t="n">
        <f aca="false">F26</f>
        <v>45500</v>
      </c>
      <c r="H25" s="17" t="n">
        <f aca="false">G26</f>
        <v>66500</v>
      </c>
      <c r="I25" s="17" t="n">
        <f aca="false">H26</f>
        <v>51000</v>
      </c>
      <c r="J25" s="17" t="n">
        <f aca="false">I26</f>
        <v>22000</v>
      </c>
      <c r="K25" s="17" t="n">
        <f aca="false">J26</f>
        <v>-20000</v>
      </c>
      <c r="L25" s="17" t="n">
        <f aca="false">K26</f>
        <v>27000</v>
      </c>
      <c r="M25" s="17" t="n">
        <f aca="false">L26</f>
        <v>16500</v>
      </c>
      <c r="N25" s="17" t="n">
        <f aca="false">M26</f>
        <v>-11500</v>
      </c>
      <c r="O25" s="17" t="n">
        <f aca="false">N26</f>
        <v>-17500</v>
      </c>
    </row>
    <row r="26" customFormat="false" ht="15" hidden="false" customHeight="false" outlineLevel="0" collapsed="false">
      <c r="A26" s="18" t="s">
        <v>58</v>
      </c>
      <c r="B26" s="18"/>
      <c r="C26" s="19" t="n">
        <f aca="false">C25+C24</f>
        <v>65000</v>
      </c>
      <c r="D26" s="19" t="n">
        <f aca="false">D25+D24</f>
        <v>97500</v>
      </c>
      <c r="E26" s="19" t="n">
        <f aca="false">E25+E24</f>
        <v>64500</v>
      </c>
      <c r="F26" s="19" t="n">
        <f aca="false">F25+F24</f>
        <v>45500</v>
      </c>
      <c r="G26" s="19" t="n">
        <f aca="false">G25+G24</f>
        <v>66500</v>
      </c>
      <c r="H26" s="19" t="n">
        <f aca="false">H25+H24</f>
        <v>51000</v>
      </c>
      <c r="I26" s="19" t="n">
        <f aca="false">I25+I24</f>
        <v>22000</v>
      </c>
      <c r="J26" s="19" t="n">
        <f aca="false">J25+J24</f>
        <v>-20000</v>
      </c>
      <c r="K26" s="19" t="n">
        <f aca="false">K25+K24</f>
        <v>27000</v>
      </c>
      <c r="L26" s="19" t="n">
        <f aca="false">L25+L24</f>
        <v>16500</v>
      </c>
      <c r="M26" s="19" t="n">
        <f aca="false">M25+M24</f>
        <v>-11500</v>
      </c>
      <c r="N26" s="19" t="n">
        <f aca="false">N25+N24</f>
        <v>-17500</v>
      </c>
      <c r="O26" s="19" t="n">
        <f aca="false">O25+O24</f>
        <v>-32500</v>
      </c>
    </row>
    <row r="27" customFormat="false" ht="15" hidden="false" customHeight="false" outlineLevel="0" collapsed="false">
      <c r="A27" s="8" t="s">
        <v>59</v>
      </c>
      <c r="B27" s="8"/>
      <c r="C27" s="20" t="str">
        <f aca="false">IF(C26&lt;0,"Liquiditätslücke",IF(C26&lt;$B$6,"Unter Mindestbestand",""))</f>
        <v/>
      </c>
      <c r="D27" s="20" t="str">
        <f aca="false">IF(D26&lt;0,"Liquiditätslücke",IF(D26&lt;$B$6,"Unter Mindestbestand",""))</f>
        <v/>
      </c>
      <c r="E27" s="20" t="str">
        <f aca="false">IF(E26&lt;0,"Liquiditätslücke",IF(E26&lt;$B$6,"Unter Mindestbestand",""))</f>
        <v/>
      </c>
      <c r="F27" s="20" t="str">
        <f aca="false">IF(F26&lt;0,"Liquiditätslücke",IF(F26&lt;$B$6,"Unter Mindestbestand",""))</f>
        <v/>
      </c>
      <c r="G27" s="20" t="str">
        <f aca="false">IF(G26&lt;0,"Liquiditätslücke",IF(G26&lt;$B$6,"Unter Mindestbestand",""))</f>
        <v/>
      </c>
      <c r="H27" s="20" t="str">
        <f aca="false">IF(H26&lt;0,"Liquiditätslücke",IF(H26&lt;$B$6,"Unter Mindestbestand",""))</f>
        <v/>
      </c>
      <c r="I27" s="20" t="str">
        <f aca="false">IF(I26&lt;0,"Liquiditätslücke",IF(I26&lt;$B$6,"Unter Mindestbestand",""))</f>
        <v>Unter Mindestbestand</v>
      </c>
      <c r="J27" s="20" t="str">
        <f aca="false">IF(J26&lt;0,"Liquiditätslücke",IF(J26&lt;$B$6,"Unter Mindestbestand",""))</f>
        <v>Liquiditätslücke</v>
      </c>
      <c r="K27" s="20" t="str">
        <f aca="false">IF(K26&lt;0,"Liquiditätslücke",IF(K26&lt;$B$6,"Unter Mindestbestand",""))</f>
        <v/>
      </c>
      <c r="L27" s="20" t="str">
        <f aca="false">IF(L26&lt;0,"Liquiditätslücke",IF(L26&lt;$B$6,"Unter Mindestbestand",""))</f>
        <v>Unter Mindestbestand</v>
      </c>
      <c r="M27" s="20" t="str">
        <f aca="false">IF(M26&lt;0,"Liquiditätslücke",IF(M26&lt;$B$6,"Unter Mindestbestand",""))</f>
        <v>Liquiditätslücke</v>
      </c>
      <c r="N27" s="20" t="str">
        <f aca="false">IF(N26&lt;0,"Liquiditätslücke",IF(N26&lt;$B$6,"Unter Mindestbestand",""))</f>
        <v>Liquiditätslücke</v>
      </c>
      <c r="O27" s="20" t="str">
        <f aca="false">IF(O26&lt;0,"Liquiditätslücke",IF(O26&lt;$B$6,"Unter Mindestbestand",""))</f>
        <v>Liquiditätslücke</v>
      </c>
    </row>
  </sheetData>
  <mergeCells count="23">
    <mergeCell ref="A1:P1"/>
    <mergeCell ref="A2:P2"/>
    <mergeCell ref="D4:E4"/>
    <mergeCell ref="D5:E5"/>
    <mergeCell ref="D6:E6"/>
    <mergeCell ref="A8:B8"/>
    <mergeCell ref="A9:B9"/>
    <mergeCell ref="A11:B11"/>
    <mergeCell ref="A12:B12"/>
    <mergeCell ref="A13:B13"/>
    <mergeCell ref="A14:B14"/>
    <mergeCell ref="A15:B15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</mergeCells>
  <conditionalFormatting sqref="C26:O26">
    <cfRule type="expression" priority="2" aboveAverage="0" equalAverage="0" bottom="0" percent="0" rank="0" text="" dxfId="0">
      <formula>C26&lt;$B$6</formula>
    </cfRule>
  </conditionalFormatting>
  <conditionalFormatting sqref="C27:O27">
    <cfRule type="expression" priority="3" aboveAverage="0" equalAverage="0" bottom="0" percent="0" rank="0" text="" dxfId="1">
      <formula>C27&lt;&gt;""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6"/>
    <col collapsed="false" customWidth="true" hidden="false" outlineLevel="0" max="2" min="2" style="0" width="22"/>
    <col collapsed="false" customWidth="true" hidden="false" outlineLevel="0" max="3" min="3" style="0" width="26"/>
  </cols>
  <sheetData>
    <row r="1" customFormat="false" ht="33.75" hidden="false" customHeight="true" outlineLevel="0" collapsed="false">
      <c r="A1" s="1" t="s">
        <v>60</v>
      </c>
      <c r="B1" s="1"/>
      <c r="C1" s="1"/>
    </row>
    <row r="2" customFormat="false" ht="30" hidden="false" customHeight="true" outlineLevel="0" collapsed="false">
      <c r="A2" s="2" t="s">
        <v>61</v>
      </c>
      <c r="B2" s="2"/>
      <c r="C2" s="2"/>
    </row>
    <row r="4" customFormat="false" ht="39.75" hidden="false" customHeight="true" outlineLevel="0" collapsed="false">
      <c r="A4" s="13" t="s">
        <v>62</v>
      </c>
      <c r="B4" s="13" t="s">
        <v>63</v>
      </c>
      <c r="C4" s="13" t="s">
        <v>64</v>
      </c>
    </row>
    <row r="5" customFormat="false" ht="21.75" hidden="false" customHeight="true" outlineLevel="0" collapsed="false">
      <c r="A5" s="21" t="s">
        <v>65</v>
      </c>
      <c r="B5" s="22" t="s">
        <v>66</v>
      </c>
      <c r="C5" s="22" t="s">
        <v>66</v>
      </c>
    </row>
    <row r="6" customFormat="false" ht="21.75" hidden="false" customHeight="true" outlineLevel="0" collapsed="false">
      <c r="A6" s="21" t="s">
        <v>67</v>
      </c>
      <c r="B6" s="22" t="s">
        <v>66</v>
      </c>
      <c r="C6" s="22" t="s">
        <v>66</v>
      </c>
    </row>
    <row r="7" customFormat="false" ht="21.75" hidden="false" customHeight="true" outlineLevel="0" collapsed="false">
      <c r="A7" s="21" t="s">
        <v>68</v>
      </c>
      <c r="B7" s="20" t="s">
        <v>69</v>
      </c>
      <c r="C7" s="22" t="s">
        <v>66</v>
      </c>
    </row>
    <row r="8" customFormat="false" ht="21.75" hidden="false" customHeight="true" outlineLevel="0" collapsed="false">
      <c r="A8" s="21" t="s">
        <v>70</v>
      </c>
      <c r="B8" s="20" t="s">
        <v>69</v>
      </c>
      <c r="C8" s="22" t="s">
        <v>66</v>
      </c>
    </row>
    <row r="9" customFormat="false" ht="21.75" hidden="false" customHeight="true" outlineLevel="0" collapsed="false">
      <c r="A9" s="21" t="s">
        <v>71</v>
      </c>
      <c r="B9" s="20" t="s">
        <v>69</v>
      </c>
      <c r="C9" s="22" t="s">
        <v>66</v>
      </c>
    </row>
    <row r="10" customFormat="false" ht="21.75" hidden="false" customHeight="true" outlineLevel="0" collapsed="false">
      <c r="A10" s="21" t="s">
        <v>72</v>
      </c>
      <c r="B10" s="20" t="s">
        <v>69</v>
      </c>
      <c r="C10" s="22" t="s">
        <v>66</v>
      </c>
    </row>
    <row r="11" customFormat="false" ht="21.75" hidden="false" customHeight="true" outlineLevel="0" collapsed="false">
      <c r="A11" s="21" t="s">
        <v>73</v>
      </c>
      <c r="B11" s="20" t="s">
        <v>69</v>
      </c>
      <c r="C11" s="22" t="s">
        <v>66</v>
      </c>
    </row>
    <row r="13" customFormat="false" ht="14.15" hidden="false" customHeight="false" outlineLevel="0" collapsed="false">
      <c r="A13" s="23" t="s">
        <v>74</v>
      </c>
      <c r="B13" s="23"/>
      <c r="C13" s="23"/>
    </row>
  </sheetData>
  <mergeCells count="3">
    <mergeCell ref="A1:C1"/>
    <mergeCell ref="A2:C2"/>
    <mergeCell ref="A13:C13"/>
  </mergeCells>
  <hyperlinks>
    <hyperlink ref="A13" r:id="rId1" display="Produktseite: https://miyarbusiness.com/product/mk-03-13-week-cash-flow/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2026-10-04T23:47:19Z</dcterms:created>
  <dc:creator>openpyxl</dc:creator>
  <dc:description/>
  <dc:language>en-US</dc:language>
  <cp:lastModifiedBy/>
  <dcterms:modified xsi:type="dcterms:W3CDTF">2026-10-04T23:47:19Z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